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RWH" sheetId="30" r:id="rId1"/>
  </sheets>
  <definedNames>
    <definedName name="_1Excel_BuiltIn_Print_Area_1">#REF!</definedName>
    <definedName name="_1Excel_BuiltIn_Print_Area_2_1_1_1">#REF!</definedName>
    <definedName name="_2Excel_BuiltIn_Print_Area_3_1_1_1">#REF!</definedName>
    <definedName name="_3Excel_BuiltIn_Print_Area_3_1_1_1_1">#REF!</definedName>
    <definedName name="_xlnm._FilterDatabase" localSheetId="0" hidden="1">RWH!#REF!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RWH!$A$1:$F$55</definedName>
  </definedNames>
  <calcPr calcId="124519"/>
</workbook>
</file>

<file path=xl/calcChain.xml><?xml version="1.0" encoding="utf-8"?>
<calcChain xmlns="http://schemas.openxmlformats.org/spreadsheetml/2006/main">
  <c r="F54" i="30"/>
  <c r="F5"/>
  <c r="F39"/>
  <c r="F48"/>
  <c r="A44"/>
  <c r="A47" s="1"/>
  <c r="A49" s="1"/>
  <c r="A51" s="1"/>
  <c r="A53" s="1"/>
  <c r="A54" s="1"/>
  <c r="F19"/>
  <c r="F11"/>
  <c r="F9"/>
  <c r="F36"/>
  <c r="F29"/>
  <c r="E11"/>
  <c r="E10"/>
  <c r="F46"/>
  <c r="F16"/>
  <c r="F50"/>
  <c r="F24"/>
  <c r="F27"/>
  <c r="F32" l="1"/>
  <c r="F10"/>
  <c r="D13"/>
  <c r="F13" s="1"/>
  <c r="F20" l="1"/>
  <c r="F53"/>
  <c r="F51"/>
  <c r="F55" l="1"/>
</calcChain>
</file>

<file path=xl/sharedStrings.xml><?xml version="1.0" encoding="utf-8"?>
<sst xmlns="http://schemas.openxmlformats.org/spreadsheetml/2006/main" count="72" uniqueCount="56">
  <si>
    <t>1:3 (1 cement : 3 fine sand)</t>
  </si>
  <si>
    <t>each</t>
  </si>
  <si>
    <t>metre</t>
  </si>
  <si>
    <t>UNIT</t>
  </si>
  <si>
    <t>DESCRIPTION OF ITEM</t>
  </si>
  <si>
    <t>Qty.</t>
  </si>
  <si>
    <t xml:space="preserve">Rate </t>
  </si>
  <si>
    <t>sqm</t>
  </si>
  <si>
    <t>cum</t>
  </si>
  <si>
    <t>Cum</t>
  </si>
  <si>
    <t>Kg</t>
  </si>
  <si>
    <t>1:6 (1 cement : 6 fine sand)</t>
  </si>
  <si>
    <t>Amount</t>
  </si>
  <si>
    <t>1:5:10 (1 cement : 5 coarse sand : 10 graded stone aggregate 40 mm nominal size)</t>
  </si>
  <si>
    <t>a</t>
  </si>
  <si>
    <t>b</t>
  </si>
  <si>
    <t>c</t>
  </si>
  <si>
    <t>Suspended floors, roofs, landings, balconies and access platform.</t>
  </si>
  <si>
    <t>Earth work in excavation by mechanical means (Hydraulic excavator) / manual means over areas (exceeding 30cm in depth. 1.5m in width as well as 10 sqm on plan) including disposal of excavated earth, lead up to 50m and lift up to 1.5m, disposed earth to be levelled and neatly dressed.</t>
  </si>
  <si>
    <t>All Kinds of Soil</t>
  </si>
  <si>
    <t>Extra for every aditional lift of 1.5 m or part thereof in:</t>
  </si>
  <si>
    <t>From 1.50m to 3.00m</t>
  </si>
  <si>
    <t>Cu.M</t>
  </si>
  <si>
    <t>From 3.00m to 4.50m</t>
  </si>
  <si>
    <t>From 4.50m to 6.00m</t>
  </si>
  <si>
    <t>2a</t>
  </si>
  <si>
    <t xml:space="preserve">Filling available excavated earth (excluding rock) in trenches, plinth, sides of foundations etc. in layers not exceeding 20cm in depth, consolidating each deposited layer by ramming and watering , lead up to 50 m and lift up to 1.5 m. 
</t>
  </si>
  <si>
    <t>Providing and laying in position cement concrete of specified grade excluding the cost of centering and shuttering-All work up to plinth level:</t>
  </si>
  <si>
    <t>Centering and shuttering including strutting, propping etc. and removal of form for:</t>
  </si>
  <si>
    <t>Walls (any thickness) including attached pilasters, butteresses, plinth and string courses etc</t>
  </si>
  <si>
    <t>Providing and laying in position machine batched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or concrete, improve workability without impairing strength and durability as per direction of Engineer-in-charge. (Note: Cement content considered is this item is @330kg/cum. Excess/less cement used as per design mix is payable/recoverable separately).</t>
  </si>
  <si>
    <t>All works upto plinth level</t>
  </si>
  <si>
    <t>Reinforcement for R.C.C. work including straightening, cutting, bending, placing in position and binding all complete.</t>
  </si>
  <si>
    <t>Thermo-Mechanically Treated Bars</t>
  </si>
  <si>
    <t>Providing orange colour safety foot rest of minimum 6 mm thick plastic encapsulated as per IS : 10910 on 12mm dia steel bar conforming to IS : 1786 having minimum cross section as 23mm*25mm and over all minimum length 263 mm and width as 165mm with minimum 112 mm space between protruded legs having 2 mm tread on top surface by ribbing or chequering besides necessary and adequate anchoring projections on tail length on 138 mm as per standard drawing and suitable to with stand the bend test and chemical resistance test as per specifications and having manufacture's permanent identification mark to be visible even after fixing, including fixing in manholes with 30*20*15 cm cement concrete block 1:3:6 (1 cement : 3 coarse sand : 6 graded stone aggregate 20 mm nominal size) complete as per design:</t>
  </si>
  <si>
    <t>12 mm cement plaster finished with a floating coat of neat cement of mix:</t>
  </si>
  <si>
    <t>Providing and fixing in positiion pre-cast R.C.C. manhole cover and frame of required shape and approved quality</t>
  </si>
  <si>
    <t xml:space="preserve">        </t>
  </si>
  <si>
    <t>M D - 10</t>
  </si>
  <si>
    <t>Circular shape 500 mm internal diameter</t>
  </si>
  <si>
    <t>Brick work with F.P.S. bricks of class designation 75 in foundation and plinth in.</t>
  </si>
  <si>
    <t>Cement mortar 1:4 (1 cement : 4 coarse sand)</t>
  </si>
  <si>
    <t>12 mm cement plaster of mix:</t>
  </si>
  <si>
    <t>Boring/drilling bore well of required dia for casing/ strainer pipe, by  suitable method prescribed in IS:2800(Part I ) , including coliecting samples from different strata, preparing and submitting strata chart/ bore log, including hire &amp; running charges of all equipments, tools, plants &amp; machineries required for the job, all complete as per direction of Engineer-in-charge, upto 90m depth below ground level.</t>
  </si>
  <si>
    <t>All types of Soil</t>
  </si>
  <si>
    <t>300mm dia</t>
  </si>
  <si>
    <t>Supplying, assembling, lowering and fixing in vertical position in bore well, unplasticized pvc medium well casing (CM) pipe of required dia, conforming to IS: 12818, including required hire &amp; labour charges, fittings &amp; accessoires, all complete, for all depths, as per directior of Engineer-in-charge.</t>
  </si>
  <si>
    <t xml:space="preserve">200mm nominal size dia  </t>
  </si>
  <si>
    <t>Supplying, assembling, lowering and fixing in vertical position in bore well, unplasticized pvc medium well screen(RMS) pipes with ribs, conforming to IS: 12818, including required hire &amp; labour charges, fittings &amp; accessoires, all complete, for all depths, as per directior of Engineer-in-charge.</t>
  </si>
  <si>
    <t>Supplying, filling, spreading &amp; leveling stone boulders of size range 5cm to 20cm, in recharge pit, in the required thikness, for all leads &amp; lifts, all complete as per direction of Engineer-in-charge.</t>
  </si>
  <si>
    <t>Supplying, filling, spreading &amp; leveling gravel of size range 5mm to 10mm, in recharge pit, over the existing layer of boulders, in required thikness, for all leads &amp; lifts, all complete as per direction of Engineer-in-charge.</t>
  </si>
  <si>
    <t>Supplying, filling, spreading &amp; leveling coarse sand of size range 1.5mm to 2mm, in recharge pit, in required thikness over gravel layer,  for all leads &amp; lifts, all complete as per direction of Engineer-in-charge.</t>
  </si>
  <si>
    <t>Sl.</t>
  </si>
  <si>
    <t>TOTAL - PART E</t>
  </si>
  <si>
    <t xml:space="preserve">PART E -  RAIN WATER HARVESTING SYSTEM  </t>
  </si>
  <si>
    <t>QRO</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</si>
</sst>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0">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amily val="2"/>
    </font>
    <font>
      <sz val="11"/>
      <color theme="1"/>
      <name val="Calibri"/>
      <family val="2"/>
      <scheme val="minor"/>
    </font>
    <font>
      <b/>
      <sz val="12"/>
      <name val="Times New Roman"/>
      <family val="1"/>
    </font>
    <font>
      <sz val="12"/>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cellStyleXfs>
  <cellXfs count="42">
    <xf numFmtId="0" fontId="0" fillId="0" borderId="0" xfId="0"/>
    <xf numFmtId="0" fontId="9" fillId="0" borderId="0" xfId="18" applyFont="1" applyFill="1" applyBorder="1" applyAlignment="1">
      <alignment horizontal="justify" vertical="top" wrapText="1"/>
    </xf>
    <xf numFmtId="0" fontId="9" fillId="0" borderId="0" xfId="18" applyFont="1" applyFill="1" applyBorder="1" applyAlignment="1">
      <alignment horizontal="center" wrapText="1"/>
    </xf>
    <xf numFmtId="0" fontId="9" fillId="0" borderId="1" xfId="18" applyFont="1" applyFill="1" applyBorder="1" applyAlignment="1">
      <alignment horizontal="justify" vertical="top" wrapText="1"/>
    </xf>
    <xf numFmtId="0" fontId="9" fillId="0" borderId="1" xfId="18" applyFont="1" applyFill="1" applyBorder="1" applyAlignment="1">
      <alignment horizontal="center" wrapText="1"/>
    </xf>
    <xf numFmtId="2" fontId="9" fillId="0" borderId="1" xfId="18" applyNumberFormat="1" applyFont="1" applyFill="1" applyBorder="1" applyAlignment="1">
      <alignment horizontal="right" wrapText="1"/>
    </xf>
    <xf numFmtId="0" fontId="8" fillId="0" borderId="1" xfId="19" applyFont="1" applyFill="1" applyBorder="1" applyAlignment="1">
      <alignment horizontal="center" vertical="center" wrapText="1"/>
    </xf>
    <xf numFmtId="0" fontId="9" fillId="0" borderId="1" xfId="18" applyFont="1" applyFill="1" applyBorder="1" applyAlignment="1">
      <alignment horizontal="center" vertical="top" wrapText="1"/>
    </xf>
    <xf numFmtId="0" fontId="9" fillId="0" borderId="1" xfId="18" applyFont="1" applyFill="1" applyBorder="1" applyAlignment="1">
      <alignment horizontal="left" vertical="center" wrapText="1"/>
    </xf>
    <xf numFmtId="0" fontId="9" fillId="0" borderId="0" xfId="18" applyFont="1" applyFill="1" applyBorder="1" applyAlignment="1">
      <alignment horizontal="left" vertical="top" wrapText="1"/>
    </xf>
    <xf numFmtId="0" fontId="9" fillId="0" borderId="0" xfId="18" applyFont="1" applyFill="1" applyBorder="1" applyAlignment="1">
      <alignment horizontal="center" vertical="center" wrapText="1"/>
    </xf>
    <xf numFmtId="0" fontId="9" fillId="0" borderId="0" xfId="18" applyFont="1" applyFill="1" applyBorder="1"/>
    <xf numFmtId="0" fontId="9" fillId="0" borderId="0" xfId="18" applyFont="1" applyFill="1" applyBorder="1" applyAlignment="1">
      <alignment horizontal="justify"/>
    </xf>
    <xf numFmtId="0" fontId="9" fillId="0" borderId="0" xfId="18" applyFont="1" applyFill="1" applyBorder="1" applyAlignment="1">
      <alignment horizontal="center" vertical="center"/>
    </xf>
    <xf numFmtId="0" fontId="9" fillId="0" borderId="0" xfId="18" applyFont="1" applyFill="1" applyBorder="1" applyAlignment="1">
      <alignment vertical="center"/>
    </xf>
    <xf numFmtId="0" fontId="9" fillId="0" borderId="0" xfId="18" applyFont="1" applyFill="1" applyBorder="1" applyAlignment="1">
      <alignment horizontal="center" vertical="top" wrapText="1"/>
    </xf>
    <xf numFmtId="0" fontId="9" fillId="0" borderId="0" xfId="18" applyFont="1" applyFill="1" applyBorder="1" applyAlignment="1">
      <alignment horizontal="right" vertical="top" wrapText="1"/>
    </xf>
    <xf numFmtId="0" fontId="8" fillId="0" borderId="1" xfId="18" applyFont="1" applyFill="1" applyBorder="1" applyAlignment="1">
      <alignment horizontal="center" vertical="top" wrapText="1"/>
    </xf>
    <xf numFmtId="0" fontId="8" fillId="0" borderId="1" xfId="18" applyFont="1" applyFill="1" applyBorder="1" applyAlignment="1">
      <alignment horizontal="center" vertical="center" wrapText="1"/>
    </xf>
    <xf numFmtId="0" fontId="9" fillId="0" borderId="1" xfId="18" applyFont="1" applyFill="1" applyBorder="1" applyAlignment="1">
      <alignment horizontal="center" vertical="top"/>
    </xf>
    <xf numFmtId="0" fontId="9" fillId="0" borderId="1" xfId="18" applyFont="1" applyFill="1" applyBorder="1" applyAlignment="1">
      <alignment horizontal="center"/>
    </xf>
    <xf numFmtId="0" fontId="9" fillId="0" borderId="1" xfId="18" applyFont="1" applyFill="1" applyBorder="1" applyAlignment="1">
      <alignment horizontal="right"/>
    </xf>
    <xf numFmtId="0" fontId="9" fillId="0" borderId="1" xfId="18" applyFont="1" applyFill="1" applyBorder="1" applyAlignment="1">
      <alignment horizontal="justify" vertical="top"/>
    </xf>
    <xf numFmtId="2" fontId="9" fillId="0" borderId="1" xfId="18" applyNumberFormat="1" applyFont="1" applyFill="1" applyBorder="1" applyAlignment="1">
      <alignment horizontal="center"/>
    </xf>
    <xf numFmtId="2" fontId="9" fillId="0" borderId="1" xfId="18" applyNumberFormat="1" applyFont="1" applyFill="1" applyBorder="1" applyAlignment="1">
      <alignment horizontal="right"/>
    </xf>
    <xf numFmtId="0" fontId="9" fillId="0" borderId="1" xfId="18" applyFont="1" applyFill="1" applyBorder="1" applyAlignment="1">
      <alignment wrapText="1"/>
    </xf>
    <xf numFmtId="0" fontId="9" fillId="0" borderId="1" xfId="18" applyFont="1" applyFill="1" applyBorder="1" applyAlignment="1">
      <alignment horizontal="justify" wrapText="1"/>
    </xf>
    <xf numFmtId="0" fontId="9" fillId="0" borderId="1" xfId="20" applyFont="1" applyFill="1" applyBorder="1" applyAlignment="1">
      <alignment horizontal="center"/>
    </xf>
    <xf numFmtId="2" fontId="9" fillId="0" borderId="1" xfId="18" applyNumberFormat="1" applyFont="1" applyFill="1" applyBorder="1" applyAlignment="1">
      <alignment horizontal="center" wrapText="1"/>
    </xf>
    <xf numFmtId="1" fontId="9" fillId="0" borderId="1" xfId="18" applyNumberFormat="1" applyFont="1" applyFill="1" applyBorder="1" applyAlignment="1">
      <alignment horizontal="center" wrapText="1"/>
    </xf>
    <xf numFmtId="2" fontId="9" fillId="0" borderId="1" xfId="20" applyNumberFormat="1" applyFont="1" applyFill="1" applyBorder="1" applyAlignment="1">
      <alignment horizontal="center"/>
    </xf>
    <xf numFmtId="0" fontId="9" fillId="0" borderId="1" xfId="18" applyFont="1" applyFill="1" applyBorder="1" applyAlignment="1">
      <alignment horizontal="center" vertical="center"/>
    </xf>
    <xf numFmtId="2" fontId="9" fillId="0" borderId="1" xfId="18" applyNumberFormat="1" applyFont="1" applyFill="1" applyBorder="1" applyAlignment="1">
      <alignment horizontal="center" vertical="center"/>
    </xf>
    <xf numFmtId="0" fontId="9" fillId="0" borderId="1" xfId="18" applyFont="1" applyFill="1" applyBorder="1" applyAlignment="1">
      <alignment horizontal="right" vertical="center"/>
    </xf>
    <xf numFmtId="2" fontId="8" fillId="0" borderId="1" xfId="18" applyNumberFormat="1" applyFont="1" applyFill="1" applyBorder="1" applyAlignment="1">
      <alignment horizontal="right" wrapText="1"/>
    </xf>
    <xf numFmtId="2" fontId="9" fillId="0" borderId="1" xfId="18" applyNumberFormat="1" applyFont="1" applyFill="1" applyBorder="1" applyAlignment="1">
      <alignment horizontal="center" vertical="center" wrapText="1"/>
    </xf>
    <xf numFmtId="0" fontId="9" fillId="0" borderId="1" xfId="18" applyFont="1" applyFill="1" applyBorder="1" applyAlignment="1">
      <alignment horizontal="justify" vertical="center" wrapText="1"/>
    </xf>
    <xf numFmtId="0" fontId="8" fillId="0" borderId="2" xfId="18" applyFont="1" applyFill="1" applyBorder="1" applyAlignment="1">
      <alignment horizontal="center" vertical="center" wrapText="1"/>
    </xf>
    <xf numFmtId="0" fontId="8" fillId="0" borderId="3" xfId="18" applyFont="1" applyFill="1" applyBorder="1" applyAlignment="1">
      <alignment horizontal="center" vertical="center" wrapText="1"/>
    </xf>
    <xf numFmtId="0" fontId="8" fillId="0" borderId="4" xfId="18" applyFont="1" applyFill="1" applyBorder="1" applyAlignment="1">
      <alignment horizontal="center" vertical="center" wrapText="1"/>
    </xf>
    <xf numFmtId="0" fontId="9" fillId="0" borderId="0" xfId="18" applyFont="1" applyFill="1" applyBorder="1" applyAlignment="1">
      <alignment horizontal="center" wrapText="1"/>
    </xf>
    <xf numFmtId="0" fontId="9" fillId="0" borderId="0" xfId="18" applyFont="1" applyFill="1" applyBorder="1" applyAlignment="1">
      <alignment horizontal="center"/>
    </xf>
  </cellXfs>
  <cellStyles count="42">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55"/>
  <sheetViews>
    <sheetView tabSelected="1" zoomScaleSheetLayoutView="98" workbookViewId="0">
      <selection activeCell="L30" sqref="L30"/>
    </sheetView>
  </sheetViews>
  <sheetFormatPr defaultRowHeight="15.75"/>
  <cols>
    <col min="1" max="1" width="4.5703125" style="15" bestFit="1" customWidth="1"/>
    <col min="2" max="2" width="59" style="1" customWidth="1"/>
    <col min="3" max="3" width="7.85546875" style="15" customWidth="1"/>
    <col min="4" max="4" width="10" style="2" customWidth="1"/>
    <col min="5" max="5" width="10.85546875" style="16" customWidth="1"/>
    <col min="6" max="6" width="12.42578125" style="16" customWidth="1"/>
    <col min="7" max="16384" width="9.140625" style="9"/>
  </cols>
  <sheetData>
    <row r="1" spans="1:7" ht="32.25" customHeight="1">
      <c r="A1" s="37" t="s">
        <v>54</v>
      </c>
      <c r="B1" s="38"/>
      <c r="C1" s="38"/>
      <c r="D1" s="38"/>
      <c r="E1" s="38"/>
      <c r="F1" s="39"/>
      <c r="G1" s="40"/>
    </row>
    <row r="2" spans="1:7">
      <c r="A2" s="17"/>
      <c r="B2" s="17"/>
      <c r="C2" s="17"/>
      <c r="D2" s="17"/>
      <c r="E2" s="17"/>
      <c r="F2" s="17"/>
      <c r="G2" s="40"/>
    </row>
    <row r="3" spans="1:7" s="10" customFormat="1">
      <c r="A3" s="18" t="s">
        <v>52</v>
      </c>
      <c r="B3" s="6" t="s">
        <v>4</v>
      </c>
      <c r="C3" s="6" t="s">
        <v>3</v>
      </c>
      <c r="D3" s="6" t="s">
        <v>5</v>
      </c>
      <c r="E3" s="6" t="s">
        <v>6</v>
      </c>
      <c r="F3" s="6" t="s">
        <v>12</v>
      </c>
      <c r="G3" s="40"/>
    </row>
    <row r="4" spans="1:7" s="11" customFormat="1" ht="96" customHeight="1">
      <c r="A4" s="19">
        <v>1</v>
      </c>
      <c r="B4" s="3" t="s">
        <v>18</v>
      </c>
      <c r="C4" s="20"/>
      <c r="D4" s="20"/>
      <c r="E4" s="21"/>
      <c r="F4" s="21"/>
      <c r="G4" s="41"/>
    </row>
    <row r="5" spans="1:7" s="11" customFormat="1" ht="34.5" customHeight="1">
      <c r="A5" s="20"/>
      <c r="B5" s="31" t="s">
        <v>19</v>
      </c>
      <c r="C5" s="31" t="s">
        <v>8</v>
      </c>
      <c r="D5" s="32">
        <v>18.21</v>
      </c>
      <c r="E5" s="31">
        <v>129.35</v>
      </c>
      <c r="F5" s="35">
        <f>D5*E5</f>
        <v>2355.4634999999998</v>
      </c>
      <c r="G5" s="41"/>
    </row>
    <row r="6" spans="1:7" s="11" customFormat="1">
      <c r="A6" s="20"/>
      <c r="B6" s="22"/>
      <c r="C6" s="20"/>
      <c r="D6" s="23"/>
      <c r="E6" s="21"/>
      <c r="F6" s="24"/>
    </row>
    <row r="7" spans="1:7" s="11" customFormat="1" ht="27.75" customHeight="1">
      <c r="A7" s="19">
        <v>2</v>
      </c>
      <c r="B7" s="3" t="s">
        <v>20</v>
      </c>
      <c r="C7" s="20"/>
      <c r="D7" s="23"/>
      <c r="E7" s="24"/>
      <c r="F7" s="24"/>
    </row>
    <row r="8" spans="1:7" s="11" customFormat="1" ht="22.5" customHeight="1">
      <c r="A8" s="19"/>
      <c r="B8" s="22" t="s">
        <v>19</v>
      </c>
      <c r="C8" s="20"/>
      <c r="D8" s="23"/>
      <c r="E8" s="24"/>
      <c r="F8" s="24"/>
    </row>
    <row r="9" spans="1:7" s="11" customFormat="1" ht="30.75" customHeight="1">
      <c r="A9" s="31" t="s">
        <v>14</v>
      </c>
      <c r="B9" s="8" t="s">
        <v>21</v>
      </c>
      <c r="C9" s="20" t="s">
        <v>22</v>
      </c>
      <c r="D9" s="23">
        <v>14.6</v>
      </c>
      <c r="E9" s="24">
        <v>34.6</v>
      </c>
      <c r="F9" s="24">
        <f>D9*E9</f>
        <v>505.16</v>
      </c>
    </row>
    <row r="10" spans="1:7" s="11" customFormat="1" ht="30.75" customHeight="1">
      <c r="A10" s="31" t="s">
        <v>15</v>
      </c>
      <c r="B10" s="8" t="s">
        <v>23</v>
      </c>
      <c r="C10" s="20" t="s">
        <v>22</v>
      </c>
      <c r="D10" s="23">
        <v>14.6</v>
      </c>
      <c r="E10" s="24">
        <f>E9*2</f>
        <v>69.2</v>
      </c>
      <c r="F10" s="24">
        <f>D10*E10</f>
        <v>1010.32</v>
      </c>
    </row>
    <row r="11" spans="1:7" s="11" customFormat="1" ht="30.75" customHeight="1">
      <c r="A11" s="31" t="s">
        <v>16</v>
      </c>
      <c r="B11" s="8" t="s">
        <v>24</v>
      </c>
      <c r="C11" s="20" t="s">
        <v>22</v>
      </c>
      <c r="D11" s="23">
        <v>14.6</v>
      </c>
      <c r="E11" s="24">
        <f>E9*3</f>
        <v>103.80000000000001</v>
      </c>
      <c r="F11" s="24">
        <f>D11*E11</f>
        <v>1515.48</v>
      </c>
    </row>
    <row r="12" spans="1:7" s="11" customFormat="1">
      <c r="A12" s="20"/>
      <c r="B12" s="22"/>
      <c r="C12" s="20"/>
      <c r="D12" s="23"/>
      <c r="E12" s="24"/>
      <c r="F12" s="24"/>
    </row>
    <row r="13" spans="1:7" s="11" customFormat="1" ht="69" customHeight="1">
      <c r="A13" s="19" t="s">
        <v>25</v>
      </c>
      <c r="B13" s="3" t="s">
        <v>26</v>
      </c>
      <c r="C13" s="20" t="s">
        <v>22</v>
      </c>
      <c r="D13" s="23">
        <f>(D5+D9+D10+D11)*0.3</f>
        <v>18.603000000000002</v>
      </c>
      <c r="E13" s="24">
        <v>83.8</v>
      </c>
      <c r="F13" s="5">
        <f>D13*E13</f>
        <v>1558.9314000000002</v>
      </c>
    </row>
    <row r="14" spans="1:7" s="11" customFormat="1">
      <c r="A14" s="19"/>
      <c r="B14" s="3"/>
      <c r="C14" s="20"/>
      <c r="D14" s="23"/>
      <c r="E14" s="24"/>
      <c r="F14" s="24"/>
    </row>
    <row r="15" spans="1:7" s="11" customFormat="1" ht="57" customHeight="1">
      <c r="A15" s="19">
        <v>3</v>
      </c>
      <c r="B15" s="22" t="s">
        <v>27</v>
      </c>
      <c r="C15" s="20"/>
      <c r="D15" s="23"/>
      <c r="E15" s="21"/>
      <c r="F15" s="24"/>
    </row>
    <row r="16" spans="1:7" s="11" customFormat="1" ht="42.75" customHeight="1">
      <c r="A16" s="20"/>
      <c r="B16" s="22" t="s">
        <v>13</v>
      </c>
      <c r="C16" s="20" t="s">
        <v>8</v>
      </c>
      <c r="D16" s="23">
        <v>1.6</v>
      </c>
      <c r="E16" s="24">
        <v>3357.4</v>
      </c>
      <c r="F16" s="5">
        <f>D16*E16</f>
        <v>5371.84</v>
      </c>
    </row>
    <row r="17" spans="1:6" s="11" customFormat="1">
      <c r="A17" s="20"/>
      <c r="B17" s="22"/>
      <c r="C17" s="20"/>
      <c r="D17" s="23"/>
      <c r="E17" s="24"/>
      <c r="F17" s="24"/>
    </row>
    <row r="18" spans="1:6" s="11" customFormat="1" ht="44.25" customHeight="1">
      <c r="A18" s="19">
        <v>4</v>
      </c>
      <c r="B18" s="22" t="s">
        <v>28</v>
      </c>
      <c r="C18" s="20"/>
      <c r="D18" s="23"/>
      <c r="E18" s="21"/>
      <c r="F18" s="24"/>
    </row>
    <row r="19" spans="1:6" s="11" customFormat="1" ht="37.5" customHeight="1">
      <c r="A19" s="19"/>
      <c r="B19" s="22" t="s">
        <v>29</v>
      </c>
      <c r="C19" s="20" t="s">
        <v>7</v>
      </c>
      <c r="D19" s="23">
        <v>36.71</v>
      </c>
      <c r="E19" s="24">
        <v>285.14999999999998</v>
      </c>
      <c r="F19" s="5">
        <f>D19*E19</f>
        <v>10467.8565</v>
      </c>
    </row>
    <row r="20" spans="1:6" s="11" customFormat="1" ht="37.5" customHeight="1">
      <c r="A20" s="20"/>
      <c r="B20" s="22" t="s">
        <v>17</v>
      </c>
      <c r="C20" s="20" t="s">
        <v>7</v>
      </c>
      <c r="D20" s="23">
        <v>9.27</v>
      </c>
      <c r="E20" s="24">
        <v>311.2</v>
      </c>
      <c r="F20" s="5">
        <f>D20*E20</f>
        <v>2884.8239999999996</v>
      </c>
    </row>
    <row r="21" spans="1:6" s="11" customFormat="1">
      <c r="A21" s="20"/>
      <c r="B21" s="22"/>
      <c r="C21" s="20"/>
      <c r="D21" s="23"/>
      <c r="E21" s="24"/>
      <c r="F21" s="24"/>
    </row>
    <row r="22" spans="1:6" s="11" customFormat="1" ht="181.5" customHeight="1">
      <c r="A22" s="19">
        <v>5</v>
      </c>
      <c r="B22" s="3" t="s">
        <v>30</v>
      </c>
      <c r="C22" s="20"/>
      <c r="D22" s="23"/>
      <c r="E22" s="21"/>
      <c r="F22" s="21"/>
    </row>
    <row r="23" spans="1:6" s="11" customFormat="1">
      <c r="A23" s="20"/>
      <c r="B23" s="22"/>
      <c r="C23" s="20"/>
      <c r="D23" s="23"/>
      <c r="E23" s="21"/>
      <c r="F23" s="24"/>
    </row>
    <row r="24" spans="1:6" s="11" customFormat="1" ht="27.75" customHeight="1">
      <c r="A24" s="19"/>
      <c r="B24" s="22" t="s">
        <v>31</v>
      </c>
      <c r="C24" s="20" t="s">
        <v>8</v>
      </c>
      <c r="D24" s="23">
        <v>12.83</v>
      </c>
      <c r="E24" s="24">
        <v>5242.1499999999996</v>
      </c>
      <c r="F24" s="5">
        <f>D24*E24</f>
        <v>67256.784499999994</v>
      </c>
    </row>
    <row r="25" spans="1:6" s="11" customFormat="1">
      <c r="A25" s="19"/>
      <c r="B25" s="22"/>
      <c r="C25" s="20"/>
      <c r="D25" s="23"/>
      <c r="E25" s="24"/>
      <c r="F25" s="5"/>
    </row>
    <row r="26" spans="1:6" s="11" customFormat="1" ht="45.75" customHeight="1">
      <c r="A26" s="19">
        <v>6</v>
      </c>
      <c r="B26" s="22" t="s">
        <v>32</v>
      </c>
      <c r="C26" s="20"/>
      <c r="D26" s="23"/>
      <c r="E26" s="21"/>
      <c r="F26" s="24"/>
    </row>
    <row r="27" spans="1:6" s="11" customFormat="1" ht="23.25" customHeight="1">
      <c r="A27" s="20"/>
      <c r="B27" s="22" t="s">
        <v>33</v>
      </c>
      <c r="C27" s="20" t="s">
        <v>10</v>
      </c>
      <c r="D27" s="23">
        <v>1667.52</v>
      </c>
      <c r="E27" s="24">
        <v>62.25</v>
      </c>
      <c r="F27" s="5">
        <f>D27*E27</f>
        <v>103803.12</v>
      </c>
    </row>
    <row r="28" spans="1:6" s="11" customFormat="1">
      <c r="A28" s="20"/>
      <c r="B28" s="22"/>
      <c r="C28" s="20"/>
      <c r="D28" s="23"/>
      <c r="E28" s="24"/>
      <c r="F28" s="24"/>
    </row>
    <row r="29" spans="1:6" s="11" customFormat="1" ht="231.75" customHeight="1">
      <c r="A29" s="19">
        <v>7</v>
      </c>
      <c r="B29" s="3" t="s">
        <v>34</v>
      </c>
      <c r="C29" s="20" t="s">
        <v>1</v>
      </c>
      <c r="D29" s="23">
        <v>15</v>
      </c>
      <c r="E29" s="24">
        <v>256.75</v>
      </c>
      <c r="F29" s="5">
        <f>D29*E29</f>
        <v>3851.25</v>
      </c>
    </row>
    <row r="30" spans="1:6" s="11" customFormat="1">
      <c r="A30" s="20"/>
      <c r="B30" s="22"/>
      <c r="C30" s="20"/>
      <c r="D30" s="23"/>
      <c r="E30" s="21"/>
      <c r="F30" s="24"/>
    </row>
    <row r="31" spans="1:6" s="11" customFormat="1" ht="35.25" customHeight="1">
      <c r="A31" s="19">
        <v>8</v>
      </c>
      <c r="B31" s="22" t="s">
        <v>35</v>
      </c>
      <c r="C31" s="20"/>
      <c r="D31" s="23"/>
      <c r="E31" s="21"/>
      <c r="F31" s="24"/>
    </row>
    <row r="32" spans="1:6" s="11" customFormat="1" ht="27.75" customHeight="1">
      <c r="A32" s="20"/>
      <c r="B32" s="22" t="s">
        <v>0</v>
      </c>
      <c r="C32" s="20" t="s">
        <v>7</v>
      </c>
      <c r="D32" s="23">
        <v>227.81</v>
      </c>
      <c r="E32" s="24">
        <v>164.5</v>
      </c>
      <c r="F32" s="5">
        <f>D32*E32</f>
        <v>37474.745000000003</v>
      </c>
    </row>
    <row r="33" spans="1:7" s="11" customFormat="1">
      <c r="A33" s="20"/>
      <c r="B33" s="22"/>
      <c r="C33" s="20"/>
      <c r="D33" s="23"/>
      <c r="E33" s="24"/>
      <c r="F33" s="24"/>
    </row>
    <row r="34" spans="1:7" s="11" customFormat="1" ht="48" customHeight="1">
      <c r="A34" s="31">
        <v>9</v>
      </c>
      <c r="B34" s="8" t="s">
        <v>36</v>
      </c>
      <c r="C34" s="20"/>
      <c r="D34" s="23"/>
      <c r="E34" s="21"/>
      <c r="F34" s="24"/>
    </row>
    <row r="35" spans="1:7" s="11" customFormat="1" ht="24" customHeight="1">
      <c r="A35" s="20" t="s">
        <v>37</v>
      </c>
      <c r="B35" s="25" t="s">
        <v>38</v>
      </c>
      <c r="C35" s="20"/>
      <c r="D35" s="23"/>
      <c r="E35" s="21"/>
      <c r="F35" s="24"/>
    </row>
    <row r="36" spans="1:7" s="11" customFormat="1" ht="28.5" customHeight="1">
      <c r="A36" s="20"/>
      <c r="B36" s="25" t="s">
        <v>39</v>
      </c>
      <c r="C36" s="20" t="s">
        <v>1</v>
      </c>
      <c r="D36" s="23">
        <v>3</v>
      </c>
      <c r="E36" s="24">
        <v>907.65</v>
      </c>
      <c r="F36" s="5">
        <f>D36*E36</f>
        <v>2722.95</v>
      </c>
    </row>
    <row r="37" spans="1:7" s="11" customFormat="1">
      <c r="A37" s="20"/>
      <c r="B37" s="25"/>
      <c r="C37" s="20"/>
      <c r="D37" s="23"/>
      <c r="E37" s="24"/>
      <c r="F37" s="24"/>
    </row>
    <row r="38" spans="1:7" s="11" customFormat="1" ht="42" customHeight="1">
      <c r="A38" s="19">
        <v>10</v>
      </c>
      <c r="B38" s="22" t="s">
        <v>40</v>
      </c>
      <c r="C38" s="20"/>
      <c r="D38" s="23"/>
      <c r="E38" s="21"/>
      <c r="F38" s="24"/>
    </row>
    <row r="39" spans="1:7" s="11" customFormat="1" ht="28.5" customHeight="1">
      <c r="A39" s="20"/>
      <c r="B39" s="22" t="s">
        <v>41</v>
      </c>
      <c r="C39" s="20" t="s">
        <v>8</v>
      </c>
      <c r="D39" s="23">
        <v>0.93</v>
      </c>
      <c r="E39" s="24">
        <v>3508.25</v>
      </c>
      <c r="F39" s="5">
        <f>D39*E39</f>
        <v>3262.6725000000001</v>
      </c>
    </row>
    <row r="40" spans="1:7" s="11" customFormat="1">
      <c r="A40" s="20"/>
      <c r="B40" s="22"/>
      <c r="C40" s="20"/>
      <c r="D40" s="23"/>
      <c r="E40" s="24"/>
      <c r="F40" s="24"/>
    </row>
    <row r="41" spans="1:7" s="11" customFormat="1" ht="33" customHeight="1">
      <c r="A41" s="19">
        <v>11</v>
      </c>
      <c r="B41" s="22" t="s">
        <v>42</v>
      </c>
      <c r="C41" s="20"/>
      <c r="D41" s="23"/>
      <c r="E41" s="21"/>
      <c r="F41" s="24"/>
    </row>
    <row r="42" spans="1:7" s="11" customFormat="1" ht="26.25" customHeight="1">
      <c r="A42" s="20"/>
      <c r="B42" s="22" t="s">
        <v>11</v>
      </c>
      <c r="C42" s="20" t="s">
        <v>7</v>
      </c>
      <c r="D42" s="23" t="s">
        <v>55</v>
      </c>
      <c r="E42" s="24">
        <v>112.5</v>
      </c>
      <c r="F42" s="5"/>
    </row>
    <row r="43" spans="1:7" s="11" customFormat="1">
      <c r="A43" s="20"/>
      <c r="B43" s="22"/>
      <c r="C43" s="20"/>
      <c r="D43" s="23"/>
      <c r="E43" s="24"/>
      <c r="F43" s="5"/>
    </row>
    <row r="44" spans="1:7" s="12" customFormat="1" ht="124.5" customHeight="1">
      <c r="A44" s="31">
        <f>A41+1</f>
        <v>12</v>
      </c>
      <c r="B44" s="36" t="s">
        <v>43</v>
      </c>
      <c r="C44" s="27"/>
      <c r="D44" s="28"/>
      <c r="E44" s="5"/>
      <c r="F44" s="5"/>
    </row>
    <row r="45" spans="1:7" s="14" customFormat="1" ht="31.5" customHeight="1">
      <c r="A45" s="19"/>
      <c r="B45" s="26" t="s">
        <v>44</v>
      </c>
      <c r="C45" s="20"/>
      <c r="D45" s="23"/>
      <c r="E45" s="21"/>
      <c r="F45" s="21"/>
      <c r="G45" s="13"/>
    </row>
    <row r="46" spans="1:7" s="14" customFormat="1" ht="34.5" customHeight="1">
      <c r="A46" s="19"/>
      <c r="B46" s="26" t="s">
        <v>45</v>
      </c>
      <c r="C46" s="29" t="s">
        <v>2</v>
      </c>
      <c r="D46" s="30">
        <v>15</v>
      </c>
      <c r="E46" s="5">
        <v>358.9</v>
      </c>
      <c r="F46" s="5">
        <f>ROUND(E46*D46,0)</f>
        <v>5384</v>
      </c>
    </row>
    <row r="47" spans="1:7" s="12" customFormat="1" ht="84.75" customHeight="1">
      <c r="A47" s="19">
        <f>A44+1</f>
        <v>13</v>
      </c>
      <c r="B47" s="26" t="s">
        <v>46</v>
      </c>
      <c r="C47" s="29"/>
      <c r="D47" s="30"/>
      <c r="E47" s="5"/>
      <c r="F47" s="5"/>
    </row>
    <row r="48" spans="1:7" s="14" customFormat="1" ht="37.5" customHeight="1">
      <c r="A48" s="19"/>
      <c r="B48" s="26" t="s">
        <v>47</v>
      </c>
      <c r="C48" s="29" t="s">
        <v>2</v>
      </c>
      <c r="D48" s="30">
        <v>15</v>
      </c>
      <c r="E48" s="5">
        <v>975.8</v>
      </c>
      <c r="F48" s="5">
        <f>ROUND(E48*D48,0)</f>
        <v>14637</v>
      </c>
    </row>
    <row r="49" spans="1:6" s="12" customFormat="1" ht="88.5" customHeight="1">
      <c r="A49" s="19">
        <f>A47+1</f>
        <v>14</v>
      </c>
      <c r="B49" s="36" t="s">
        <v>48</v>
      </c>
      <c r="C49" s="29"/>
      <c r="D49" s="30"/>
      <c r="E49" s="5"/>
      <c r="F49" s="5"/>
    </row>
    <row r="50" spans="1:6" s="14" customFormat="1" ht="29.25" customHeight="1">
      <c r="A50" s="19"/>
      <c r="B50" s="26" t="s">
        <v>47</v>
      </c>
      <c r="C50" s="29" t="s">
        <v>2</v>
      </c>
      <c r="D50" s="30">
        <v>15</v>
      </c>
      <c r="E50" s="5">
        <v>971.7</v>
      </c>
      <c r="F50" s="5">
        <f>ROUND(E50*D50,0)</f>
        <v>14576</v>
      </c>
    </row>
    <row r="51" spans="1:6" s="12" customFormat="1" ht="59.25" customHeight="1">
      <c r="A51" s="19">
        <f>A49+1</f>
        <v>15</v>
      </c>
      <c r="B51" s="36" t="s">
        <v>49</v>
      </c>
      <c r="C51" s="29" t="s">
        <v>9</v>
      </c>
      <c r="D51" s="30">
        <v>12.4</v>
      </c>
      <c r="E51" s="5">
        <v>459.05</v>
      </c>
      <c r="F51" s="5">
        <f>ROUND(E51*D51,0)</f>
        <v>5692</v>
      </c>
    </row>
    <row r="52" spans="1:6" s="14" customFormat="1">
      <c r="A52" s="19"/>
      <c r="B52" s="26"/>
      <c r="C52" s="31"/>
      <c r="D52" s="32"/>
      <c r="E52" s="33"/>
      <c r="F52" s="33"/>
    </row>
    <row r="53" spans="1:6" s="12" customFormat="1" ht="68.25" customHeight="1">
      <c r="A53" s="19">
        <f>A51+1</f>
        <v>16</v>
      </c>
      <c r="B53" s="3" t="s">
        <v>50</v>
      </c>
      <c r="C53" s="29" t="s">
        <v>9</v>
      </c>
      <c r="D53" s="30">
        <v>12.4</v>
      </c>
      <c r="E53" s="5">
        <v>828.45</v>
      </c>
      <c r="F53" s="5">
        <f>ROUND(E53*D53,0)</f>
        <v>10273</v>
      </c>
    </row>
    <row r="54" spans="1:6" s="12" customFormat="1" ht="72.75" customHeight="1">
      <c r="A54" s="19">
        <f>A53+1</f>
        <v>17</v>
      </c>
      <c r="B54" s="26" t="s">
        <v>51</v>
      </c>
      <c r="C54" s="29" t="s">
        <v>9</v>
      </c>
      <c r="D54" s="30">
        <v>12.4</v>
      </c>
      <c r="E54" s="5">
        <v>799.4</v>
      </c>
      <c r="F54" s="5">
        <f>D54*E54</f>
        <v>9912.56</v>
      </c>
    </row>
    <row r="55" spans="1:6" ht="30" customHeight="1">
      <c r="A55" s="7"/>
      <c r="B55" s="18" t="s">
        <v>53</v>
      </c>
      <c r="C55" s="4"/>
      <c r="D55" s="29"/>
      <c r="E55" s="5"/>
      <c r="F55" s="34">
        <f>SUM(F5:F54)</f>
        <v>304515.95740000001</v>
      </c>
    </row>
  </sheetData>
  <sheetProtection password="CA31" sheet="1" objects="1" scenarios="1" formatColumns="0" formatRows="0" selectLockedCells="1" selectUnlockedCells="1"/>
  <mergeCells count="2">
    <mergeCell ref="A1:F1"/>
    <mergeCell ref="G1:G5"/>
  </mergeCells>
  <printOptions horizontalCentered="1" gridLines="1"/>
  <pageMargins left="0.31496062992126" right="0.23622047244094499" top="0.98425196850393704" bottom="0.98425196850393704" header="0.511811023622047" footer="0.511811023622047"/>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RWH</vt:lpstr>
      <vt:lpstr>RWH!Print_Area</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2014-01-07T12:27:24Z</cp:lastPrinted>
  <dcterms:created xsi:type="dcterms:W3CDTF">2005-03-16T04:18:19Z</dcterms:created>
  <dcterms:modified xsi:type="dcterms:W3CDTF">2014-01-08T07:36:34Z</dcterms:modified>
</cp:coreProperties>
</file>